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nufacturing &amp; Total Co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  <font>
      <b val="1"/>
    </font>
    <font>
      <i val="1"/>
      <color rgb="00B8860B"/>
    </font>
  </fonts>
  <fills count="4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0" fillId="0" borderId="1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F30"/>
  <sheetViews>
    <sheetView workbookViewId="0">
      <selection activeCell="A1" sqref="A1"/>
    </sheetView>
  </sheetViews>
  <sheetFormatPr baseColWidth="8" defaultRowHeight="15"/>
  <cols>
    <col width="40" customWidth="1" min="2" max="2"/>
    <col width="14" customWidth="1" min="3" max="3"/>
    <col width="14" customWidth="1" min="4" max="4"/>
    <col width="12" customWidth="1" min="5" max="5"/>
    <col width="13" customWidth="1" min="6" max="6"/>
  </cols>
  <sheetData>
    <row r="1">
      <c r="B1" s="1" t="inlineStr">
        <is>
          <t>Pricing for Aspirin</t>
        </is>
      </c>
    </row>
    <row r="2">
      <c r="B2" s="2" t="inlineStr">
        <is>
          <t>Items</t>
        </is>
      </c>
      <c r="C2" s="2" t="inlineStr">
        <is>
          <t>No of weeks</t>
        </is>
      </c>
      <c r="D2" s="2" t="inlineStr">
        <is>
          <t>FTE</t>
        </is>
      </c>
      <c r="E2" s="2" t="inlineStr">
        <is>
          <t>Cost/FTE</t>
        </is>
      </c>
      <c r="F2" s="2" t="inlineStr">
        <is>
          <t>Total (USD)</t>
        </is>
      </c>
    </row>
    <row r="3">
      <c r="B3" s="3" t="inlineStr">
        <is>
          <t>Process R&amp;D FTE</t>
        </is>
      </c>
      <c r="C3" s="3" t="n">
        <v>5</v>
      </c>
      <c r="D3" s="3" t="n">
        <v>2</v>
      </c>
      <c r="E3" s="3" t="n">
        <v>750</v>
      </c>
      <c r="F3" s="3">
        <f>C3*D3*E3</f>
        <v/>
      </c>
    </row>
    <row r="4">
      <c r="B4" s="3" t="inlineStr">
        <is>
          <t>Analytical R&amp;D FTE</t>
        </is>
      </c>
      <c r="C4" s="3" t="n">
        <v>8</v>
      </c>
      <c r="D4" s="3" t="n">
        <v>0.4</v>
      </c>
      <c r="E4" s="3" t="n">
        <v>750</v>
      </c>
      <c r="F4" s="3">
        <f>C4*D4*E4</f>
        <v/>
      </c>
    </row>
    <row r="5">
      <c r="B5" s="3" t="inlineStr">
        <is>
          <t>PE Support</t>
        </is>
      </c>
      <c r="C5" s="3" t="n">
        <v>8</v>
      </c>
      <c r="D5" s="3" t="n">
        <v>0.2</v>
      </c>
      <c r="E5" s="3" t="n">
        <v>750</v>
      </c>
      <c r="F5" s="3">
        <f>C5*D5*E5</f>
        <v/>
      </c>
    </row>
    <row r="6">
      <c r="B6" s="3" t="inlineStr">
        <is>
          <t>PM Support</t>
        </is>
      </c>
      <c r="C6" s="3" t="n">
        <v>4</v>
      </c>
      <c r="D6" s="3" t="n">
        <v>0.5</v>
      </c>
      <c r="E6" s="3" t="n">
        <v>250</v>
      </c>
      <c r="F6" s="3">
        <f>C6*D6*E6</f>
        <v/>
      </c>
    </row>
    <row r="7">
      <c r="B7" s="3" t="inlineStr">
        <is>
          <t>Manufacturing R&amp;D support</t>
        </is>
      </c>
      <c r="C7" s="3" t="n">
        <v>25</v>
      </c>
      <c r="D7" s="3" t="n">
        <v>1</v>
      </c>
      <c r="E7" s="3" t="n">
        <v>750</v>
      </c>
      <c r="F7" s="3">
        <f>C7*D7*E7</f>
        <v/>
      </c>
    </row>
    <row r="8">
      <c r="B8" s="4" t="inlineStr">
        <is>
          <t>Manufacturing cost</t>
        </is>
      </c>
      <c r="F8" s="4">
        <f>SUM(F3:F7)</f>
        <v/>
      </c>
    </row>
    <row r="10">
      <c r="B10" s="2" t="inlineStr">
        <is>
          <t>Components</t>
        </is>
      </c>
      <c r="C10" s="2" t="inlineStr">
        <is>
          <t>Cost (USD)</t>
        </is>
      </c>
      <c r="D10" s="2" t="inlineStr">
        <is>
          <t>% Contribution</t>
        </is>
      </c>
      <c r="E10" s="2" t="inlineStr">
        <is>
          <t>Per Kg</t>
        </is>
      </c>
    </row>
    <row r="11">
      <c r="B11" s="5" t="inlineStr">
        <is>
          <t>Raw Material Cost  (SAMPLE — connect to pricing database)</t>
        </is>
      </c>
      <c r="C11" s="5" t="n">
        <v>85000</v>
      </c>
    </row>
    <row r="12">
      <c r="B12" t="inlineStr">
        <is>
          <t>Manufacturing Cost</t>
        </is>
      </c>
      <c r="C12">
        <f>F8</f>
        <v/>
      </c>
    </row>
    <row r="13">
      <c r="B13" s="4" t="inlineStr">
        <is>
          <t>Cost of the Product</t>
        </is>
      </c>
      <c r="C13" s="4">
        <f>C11+C12</f>
        <v/>
      </c>
    </row>
    <row r="15">
      <c r="B15" t="inlineStr">
        <is>
          <t>Overhead</t>
        </is>
      </c>
      <c r="C15" t="n">
        <v>0.15</v>
      </c>
    </row>
    <row r="16">
      <c r="B16" t="inlineStr">
        <is>
          <t>Margin</t>
        </is>
      </c>
      <c r="C16" t="n">
        <v>0.15</v>
      </c>
    </row>
    <row r="18">
      <c r="B18" s="4" t="inlineStr">
        <is>
          <t>Price of the Product</t>
        </is>
      </c>
      <c r="C18" s="4">
        <f>C13/(1-(C15+C16))</f>
        <v/>
      </c>
    </row>
    <row r="19">
      <c r="B19" s="3" t="inlineStr">
        <is>
          <t>Capex</t>
        </is>
      </c>
      <c r="C19" s="3" t="n">
        <v>1000</v>
      </c>
    </row>
    <row r="20">
      <c r="B20" s="3" t="inlineStr">
        <is>
          <t>Effluent Treatment</t>
        </is>
      </c>
      <c r="C20" s="3" t="n">
        <v>1000</v>
      </c>
    </row>
    <row r="21">
      <c r="B21" s="3" t="inlineStr">
        <is>
          <t>Analytical Column cost</t>
        </is>
      </c>
      <c r="C21" s="3" t="n">
        <v>1000</v>
      </c>
    </row>
    <row r="22">
      <c r="B22" s="3" t="inlineStr">
        <is>
          <t>License and Approval</t>
        </is>
      </c>
      <c r="C22" s="3" t="n">
        <v>0</v>
      </c>
    </row>
    <row r="23">
      <c r="B23" s="3" t="inlineStr">
        <is>
          <t>5% on RM Interest</t>
        </is>
      </c>
      <c r="C23" s="3" t="n">
        <v>0</v>
      </c>
    </row>
    <row r="24">
      <c r="B24" s="3" t="inlineStr">
        <is>
          <t>Cleaning Solvent</t>
        </is>
      </c>
      <c r="C24" s="3" t="n">
        <v>0</v>
      </c>
    </row>
    <row r="25">
      <c r="B25" s="3" t="inlineStr">
        <is>
          <t>Shipment support cost</t>
        </is>
      </c>
      <c r="C25" s="3" t="n">
        <v>4000</v>
      </c>
    </row>
    <row r="26">
      <c r="B26" s="4" t="inlineStr">
        <is>
          <t>Total Price</t>
        </is>
      </c>
      <c r="C26" s="4">
        <f>ROUNDUP(C18+SUM(C19:C25),-3)</f>
        <v/>
      </c>
    </row>
    <row r="27">
      <c r="B27" t="inlineStr">
        <is>
          <t>Qty (Kgs)</t>
        </is>
      </c>
      <c r="C27" t="n">
        <v>100</v>
      </c>
    </row>
    <row r="28">
      <c r="B28" s="4" t="inlineStr">
        <is>
          <t>Price / Kg (USD)</t>
        </is>
      </c>
      <c r="C28" s="4">
        <f>C26/C27</f>
        <v/>
      </c>
    </row>
    <row r="30">
      <c r="B30" s="6" t="inlineStr">
        <is>
          <t>⚠ Raw Material Cost is a SAMPLE placeholder. Connect SciQ pricing database (historical quotes / Sigma / BLD) for a real quote.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2026-06-01T11:32:44Z</dcterms:created>
  <dcterms:modified xmlns:dcterms="http://purl.org/dc/terms/" xmlns:xsi="http://www.w3.org/2001/XMLSchema-instance" xsi:type="dcterms:W3CDTF">2026-06-01T11:32:44Z</dcterms:modified>
</cp:coreProperties>
</file>